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</definedName>
  </definedNames>
  <calcPr calcId="144525"/>
</workbook>
</file>

<file path=xl/calcChain.xml><?xml version="1.0" encoding="utf-8"?>
<calcChain xmlns="http://schemas.openxmlformats.org/spreadsheetml/2006/main">
  <c r="H43" i="1" l="1"/>
  <c r="J43" i="1" s="1"/>
  <c r="J34" i="1"/>
  <c r="J35" i="1"/>
  <c r="J36" i="1"/>
  <c r="J37" i="1"/>
  <c r="J38" i="1"/>
  <c r="J33" i="1"/>
  <c r="H42" i="1"/>
  <c r="J42" i="1" s="1"/>
  <c r="D41" i="1"/>
  <c r="H41" i="1" s="1"/>
  <c r="J41" i="1" s="1"/>
  <c r="H40" i="1"/>
  <c r="J40" i="1" s="1"/>
  <c r="H39" i="1"/>
  <c r="J39" i="1" s="1"/>
  <c r="H26" i="1" l="1"/>
  <c r="J26" i="1" s="1"/>
  <c r="E25" i="1"/>
  <c r="H25" i="1" s="1"/>
  <c r="H24" i="1"/>
  <c r="J21" i="1"/>
  <c r="J14" i="1"/>
  <c r="J12" i="1"/>
  <c r="J10" i="1"/>
  <c r="J8" i="1"/>
  <c r="J25" i="1" l="1"/>
  <c r="J30" i="1"/>
  <c r="J46" i="1"/>
  <c r="J28" i="1"/>
  <c r="J24" i="1"/>
  <c r="H18" i="1"/>
  <c r="J18" i="1" s="1"/>
  <c r="H19" i="1"/>
  <c r="J19" i="1" s="1"/>
  <c r="H20" i="1"/>
  <c r="J20" i="1" s="1"/>
  <c r="H17" i="1"/>
  <c r="J17" i="1" s="1"/>
  <c r="J48" i="1" l="1"/>
  <c r="J49" i="1" s="1"/>
  <c r="J50" i="1" s="1"/>
</calcChain>
</file>

<file path=xl/sharedStrings.xml><?xml version="1.0" encoding="utf-8"?>
<sst xmlns="http://schemas.openxmlformats.org/spreadsheetml/2006/main" count="94" uniqueCount="72">
  <si>
    <t>BOQ:</t>
  </si>
  <si>
    <t>For Additional work in FRD &amp; FRE</t>
  </si>
  <si>
    <t>S. Nos.</t>
  </si>
  <si>
    <t>Descriptions</t>
  </si>
  <si>
    <t>Unit</t>
  </si>
  <si>
    <t>Measurment</t>
  </si>
  <si>
    <t xml:space="preserve">Length </t>
  </si>
  <si>
    <t>Width</t>
  </si>
  <si>
    <t>Height</t>
  </si>
  <si>
    <t>Total Qty.</t>
  </si>
  <si>
    <t>Rate/Unit</t>
  </si>
  <si>
    <t>Amount</t>
  </si>
  <si>
    <t>Remarks</t>
  </si>
  <si>
    <t>A</t>
  </si>
  <si>
    <t xml:space="preserve">Providing and Installation of Steel Bench 3 seaters in hostel Lawn to Faciliatate the Students  </t>
  </si>
  <si>
    <t>Nos.</t>
  </si>
  <si>
    <t>B</t>
  </si>
  <si>
    <t>Providing and Fixing of Light in hostel corner and 3rd level floor to remove darkness around the building.</t>
  </si>
  <si>
    <t>-</t>
  </si>
  <si>
    <t>C</t>
  </si>
  <si>
    <t>D</t>
  </si>
  <si>
    <t>Providing and installation of Badminton Net with Pole in hostel campus to faciliatate the students</t>
  </si>
  <si>
    <t>Providing and installation of Bollyball Net with Pole in hostel campus to faciliatate the students</t>
  </si>
  <si>
    <t>E</t>
  </si>
  <si>
    <t>Table Tenis Room</t>
  </si>
  <si>
    <t>Providing and fixing of Aluminium Partition with Partical Board and 8MM thick Toughened glass to complete the Table Tenis Room, inlcuding Aluminium flush Door</t>
  </si>
  <si>
    <t>Sqm.</t>
  </si>
  <si>
    <t>F</t>
  </si>
  <si>
    <t>G</t>
  </si>
  <si>
    <t>H</t>
  </si>
  <si>
    <t>Construction of Cycle parking with interlocking paver block for student in front of hostel gate, including curve stone fixing around the parking</t>
  </si>
  <si>
    <t>Providing and installation of Cycle Rack with 50MM dia MS Pipe with painted RAL Code 7044</t>
  </si>
  <si>
    <t>I</t>
  </si>
  <si>
    <t>Providing and fixing of Decorative trees in hostel campus</t>
  </si>
  <si>
    <t>J</t>
  </si>
  <si>
    <t>K</t>
  </si>
  <si>
    <t>Providing and installation of split AC for TT Rooms</t>
  </si>
  <si>
    <t>Capacity: 02 Tons</t>
  </si>
  <si>
    <t>Construction of small ponds and MS bridge wooden shade to increase hostel ambiance / looks</t>
  </si>
  <si>
    <t>Total Amount in INR</t>
  </si>
  <si>
    <t>GST 18%</t>
  </si>
  <si>
    <t>Grand Total with GST</t>
  </si>
  <si>
    <t>Providing and installation of 1 set Table Tenis set with bats and ball</t>
  </si>
  <si>
    <t>PCC (1:5:10)</t>
  </si>
  <si>
    <t>Coarse Sand</t>
  </si>
  <si>
    <t>Cum.</t>
  </si>
  <si>
    <t>Paver Block</t>
  </si>
  <si>
    <t>ANNEXURE</t>
  </si>
  <si>
    <t>Excavation</t>
  </si>
  <si>
    <t>Cum</t>
  </si>
  <si>
    <t>Ellips type</t>
  </si>
  <si>
    <t>PCC</t>
  </si>
  <si>
    <t>R/F Steel</t>
  </si>
  <si>
    <t>Kgs</t>
  </si>
  <si>
    <t>RCC M25</t>
  </si>
  <si>
    <t>Tapecrete</t>
  </si>
  <si>
    <t>Sqm</t>
  </si>
  <si>
    <t>Protection plaster with waterproofing compound (SIKA) 12-15MM ratio 1:2</t>
  </si>
  <si>
    <t>ISMS 5" Thickness 5.3MM</t>
  </si>
  <si>
    <t>Railing -MS Flats 2" - 6MM</t>
  </si>
  <si>
    <t>MS Flats 3" - 6MM (Floor)</t>
  </si>
  <si>
    <t>Bluster - MS tube 4"x2"</t>
  </si>
  <si>
    <t>CFT</t>
  </si>
  <si>
    <t>Round decorative colourfull stone Size 60MM to 120MM</t>
  </si>
  <si>
    <t>MS Member to be paint with wood shed  paint or As per Engg. In-charge</t>
  </si>
  <si>
    <t>Make: Voltas</t>
  </si>
  <si>
    <t>Work completion period</t>
  </si>
  <si>
    <t>30 days</t>
  </si>
  <si>
    <t>Payment Terms 95% after completion of work and 5% security after 06 months</t>
  </si>
  <si>
    <t>The quote o be sent latest by 11-March-2021 at email ashwini.aggarwal@thapar.edu</t>
  </si>
  <si>
    <t>Name of Contractor</t>
  </si>
  <si>
    <t xml:space="preserve">Mobile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</si>
</sst>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9" workbookViewId="0">
      <selection activeCell="I58" sqref="I58"/>
    </sheetView>
  </sheetViews>
  <sheetFormatPr defaultRowHeight="15" x14ac:dyDescent="0.25"/>
  <cols>
    <col min="1" max="1" width="8.85546875" style="1"/>
    <col min="2" max="2" width="27.85546875" customWidth="1"/>
    <col min="3" max="3" width="8.85546875" style="1"/>
    <col min="4" max="4" width="9.28515625" style="2" bestFit="1" customWidth="1"/>
    <col min="5" max="7" width="9" style="1" bestFit="1" customWidth="1"/>
    <col min="8" max="8" width="9.28515625" style="1" bestFit="1" customWidth="1"/>
    <col min="9" max="9" width="11.7109375" style="1" bestFit="1" customWidth="1"/>
    <col min="10" max="10" width="13.28515625" style="1" bestFit="1" customWidth="1"/>
    <col min="11" max="11" width="14.7109375" style="2" customWidth="1"/>
  </cols>
  <sheetData>
    <row r="1" spans="1:11" ht="37.15" customHeight="1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K2" s="7">
        <v>44251</v>
      </c>
    </row>
    <row r="3" spans="1:11" x14ac:dyDescent="0.25">
      <c r="A3" s="6" t="s">
        <v>0</v>
      </c>
      <c r="B3" s="4" t="s">
        <v>1</v>
      </c>
      <c r="C3" s="6"/>
    </row>
    <row r="5" spans="1:11" ht="15.75" thickBot="1" x14ac:dyDescent="0.3"/>
    <row r="6" spans="1:11" x14ac:dyDescent="0.25">
      <c r="A6" s="24" t="s">
        <v>2</v>
      </c>
      <c r="B6" s="25" t="s">
        <v>3</v>
      </c>
      <c r="C6" s="26" t="s">
        <v>4</v>
      </c>
      <c r="D6" s="35" t="s">
        <v>5</v>
      </c>
      <c r="E6" s="35"/>
      <c r="F6" s="35"/>
      <c r="G6" s="35"/>
      <c r="H6" s="26" t="s">
        <v>9</v>
      </c>
      <c r="I6" s="26" t="s">
        <v>10</v>
      </c>
      <c r="J6" s="26" t="s">
        <v>11</v>
      </c>
      <c r="K6" s="27" t="s">
        <v>12</v>
      </c>
    </row>
    <row r="7" spans="1:11" x14ac:dyDescent="0.25">
      <c r="A7" s="33"/>
      <c r="B7" s="34"/>
      <c r="C7" s="3"/>
      <c r="D7" s="3" t="s">
        <v>15</v>
      </c>
      <c r="E7" s="3" t="s">
        <v>6</v>
      </c>
      <c r="F7" s="3" t="s">
        <v>7</v>
      </c>
      <c r="G7" s="3" t="s">
        <v>8</v>
      </c>
      <c r="H7" s="3"/>
      <c r="I7" s="3"/>
      <c r="J7" s="3"/>
      <c r="K7" s="8"/>
    </row>
    <row r="8" spans="1:11" s="2" customFormat="1" ht="60" x14ac:dyDescent="0.25">
      <c r="A8" s="17" t="s">
        <v>13</v>
      </c>
      <c r="B8" s="9" t="s">
        <v>14</v>
      </c>
      <c r="C8" s="3" t="s">
        <v>15</v>
      </c>
      <c r="D8" s="10">
        <v>8</v>
      </c>
      <c r="E8" s="10" t="s">
        <v>18</v>
      </c>
      <c r="F8" s="10" t="s">
        <v>18</v>
      </c>
      <c r="G8" s="10" t="s">
        <v>18</v>
      </c>
      <c r="H8" s="10">
        <v>8</v>
      </c>
      <c r="I8" s="10"/>
      <c r="J8" s="10">
        <f>H8*I8</f>
        <v>0</v>
      </c>
      <c r="K8" s="18"/>
    </row>
    <row r="9" spans="1:11" x14ac:dyDescent="0.25">
      <c r="A9" s="17"/>
      <c r="B9" s="11"/>
      <c r="C9" s="3"/>
      <c r="D9" s="12"/>
      <c r="E9" s="10"/>
      <c r="F9" s="10"/>
      <c r="G9" s="10"/>
      <c r="H9" s="10"/>
      <c r="I9" s="10"/>
      <c r="J9" s="10"/>
      <c r="K9" s="19"/>
    </row>
    <row r="10" spans="1:11" ht="60" x14ac:dyDescent="0.25">
      <c r="A10" s="17" t="s">
        <v>16</v>
      </c>
      <c r="B10" s="13" t="s">
        <v>17</v>
      </c>
      <c r="C10" s="3" t="s">
        <v>15</v>
      </c>
      <c r="D10" s="10">
        <v>8</v>
      </c>
      <c r="E10" s="10"/>
      <c r="F10" s="10"/>
      <c r="G10" s="10"/>
      <c r="H10" s="10">
        <v>8</v>
      </c>
      <c r="I10" s="10"/>
      <c r="J10" s="10">
        <f>H10*I10</f>
        <v>0</v>
      </c>
      <c r="K10" s="19"/>
    </row>
    <row r="11" spans="1:11" x14ac:dyDescent="0.25">
      <c r="A11" s="17"/>
      <c r="B11" s="11"/>
      <c r="C11" s="3"/>
      <c r="D11" s="12"/>
      <c r="E11" s="10"/>
      <c r="F11" s="10"/>
      <c r="G11" s="10"/>
      <c r="H11" s="10"/>
      <c r="I11" s="10"/>
      <c r="J11" s="10"/>
      <c r="K11" s="19"/>
    </row>
    <row r="12" spans="1:11" ht="60" x14ac:dyDescent="0.25">
      <c r="A12" s="17" t="s">
        <v>19</v>
      </c>
      <c r="B12" s="13" t="s">
        <v>21</v>
      </c>
      <c r="C12" s="3" t="s">
        <v>15</v>
      </c>
      <c r="D12" s="10">
        <v>1</v>
      </c>
      <c r="E12" s="10"/>
      <c r="F12" s="10"/>
      <c r="G12" s="10"/>
      <c r="H12" s="10">
        <v>1</v>
      </c>
      <c r="I12" s="10"/>
      <c r="J12" s="10">
        <f>H12*I12</f>
        <v>0</v>
      </c>
      <c r="K12" s="19"/>
    </row>
    <row r="13" spans="1:11" x14ac:dyDescent="0.25">
      <c r="A13" s="17"/>
      <c r="B13" s="11"/>
      <c r="C13" s="3"/>
      <c r="D13" s="10"/>
      <c r="E13" s="10"/>
      <c r="F13" s="10"/>
      <c r="G13" s="10"/>
      <c r="H13" s="10"/>
      <c r="I13" s="10"/>
      <c r="J13" s="10"/>
      <c r="K13" s="19"/>
    </row>
    <row r="14" spans="1:11" ht="60" x14ac:dyDescent="0.25">
      <c r="A14" s="17" t="s">
        <v>20</v>
      </c>
      <c r="B14" s="13" t="s">
        <v>22</v>
      </c>
      <c r="C14" s="3" t="s">
        <v>15</v>
      </c>
      <c r="D14" s="10">
        <v>1</v>
      </c>
      <c r="E14" s="10"/>
      <c r="F14" s="10"/>
      <c r="G14" s="10"/>
      <c r="H14" s="10">
        <v>1</v>
      </c>
      <c r="I14" s="10"/>
      <c r="J14" s="10">
        <f>H14*I14</f>
        <v>0</v>
      </c>
      <c r="K14" s="19"/>
    </row>
    <row r="15" spans="1:11" x14ac:dyDescent="0.25">
      <c r="A15" s="17"/>
      <c r="B15" s="11"/>
      <c r="C15" s="3"/>
      <c r="D15" s="12"/>
      <c r="E15" s="10"/>
      <c r="F15" s="10"/>
      <c r="G15" s="10"/>
      <c r="H15" s="10"/>
      <c r="I15" s="10"/>
      <c r="J15" s="10"/>
      <c r="K15" s="19"/>
    </row>
    <row r="16" spans="1:11" x14ac:dyDescent="0.25">
      <c r="A16" s="17" t="s">
        <v>23</v>
      </c>
      <c r="B16" s="14" t="s">
        <v>24</v>
      </c>
      <c r="C16" s="3"/>
      <c r="D16" s="12"/>
      <c r="E16" s="10"/>
      <c r="F16" s="10"/>
      <c r="G16" s="10"/>
      <c r="H16" s="10"/>
      <c r="I16" s="10"/>
      <c r="J16" s="10"/>
      <c r="K16" s="19"/>
    </row>
    <row r="17" spans="1:11" s="2" customFormat="1" ht="15" customHeight="1" x14ac:dyDescent="0.25">
      <c r="A17" s="17"/>
      <c r="B17" s="36" t="s">
        <v>25</v>
      </c>
      <c r="C17" s="3" t="s">
        <v>26</v>
      </c>
      <c r="D17" s="10">
        <v>1</v>
      </c>
      <c r="E17" s="10">
        <v>4.5999999999999996</v>
      </c>
      <c r="F17" s="10"/>
      <c r="G17" s="10">
        <v>3.2</v>
      </c>
      <c r="H17" s="10">
        <f>D17*E17*G17</f>
        <v>14.719999999999999</v>
      </c>
      <c r="I17" s="10"/>
      <c r="J17" s="10">
        <f>H17*I17</f>
        <v>0</v>
      </c>
      <c r="K17" s="18"/>
    </row>
    <row r="18" spans="1:11" ht="23.45" customHeight="1" x14ac:dyDescent="0.25">
      <c r="A18" s="17"/>
      <c r="B18" s="36"/>
      <c r="C18" s="3" t="s">
        <v>26</v>
      </c>
      <c r="D18" s="10">
        <v>1</v>
      </c>
      <c r="E18" s="10">
        <v>2.66</v>
      </c>
      <c r="F18" s="10"/>
      <c r="G18" s="10">
        <v>3.2</v>
      </c>
      <c r="H18" s="10">
        <f t="shared" ref="H18:H20" si="0">D18*E18*G18</f>
        <v>8.5120000000000005</v>
      </c>
      <c r="I18" s="10"/>
      <c r="J18" s="10">
        <f t="shared" ref="J18:J21" si="1">H18*I18</f>
        <v>0</v>
      </c>
      <c r="K18" s="19"/>
    </row>
    <row r="19" spans="1:11" ht="33" customHeight="1" x14ac:dyDescent="0.25">
      <c r="A19" s="17"/>
      <c r="B19" s="36"/>
      <c r="C19" s="3" t="s">
        <v>26</v>
      </c>
      <c r="D19" s="10">
        <v>1</v>
      </c>
      <c r="E19" s="10">
        <v>3.95</v>
      </c>
      <c r="F19" s="10"/>
      <c r="G19" s="10">
        <v>3.2</v>
      </c>
      <c r="H19" s="10">
        <f t="shared" si="0"/>
        <v>12.64</v>
      </c>
      <c r="I19" s="10"/>
      <c r="J19" s="10">
        <f t="shared" si="1"/>
        <v>0</v>
      </c>
      <c r="K19" s="19"/>
    </row>
    <row r="20" spans="1:11" ht="38.450000000000003" customHeight="1" x14ac:dyDescent="0.25">
      <c r="A20" s="17"/>
      <c r="B20" s="36"/>
      <c r="C20" s="3" t="s">
        <v>26</v>
      </c>
      <c r="D20" s="10">
        <v>1</v>
      </c>
      <c r="E20" s="10">
        <v>2.2000000000000002</v>
      </c>
      <c r="F20" s="10"/>
      <c r="G20" s="10">
        <v>3.2</v>
      </c>
      <c r="H20" s="10">
        <f t="shared" si="0"/>
        <v>7.0400000000000009</v>
      </c>
      <c r="I20" s="10"/>
      <c r="J20" s="10">
        <f t="shared" si="1"/>
        <v>0</v>
      </c>
      <c r="K20" s="19"/>
    </row>
    <row r="21" spans="1:11" ht="45" x14ac:dyDescent="0.25">
      <c r="A21" s="17" t="s">
        <v>27</v>
      </c>
      <c r="B21" s="13" t="s">
        <v>42</v>
      </c>
      <c r="C21" s="3" t="s">
        <v>15</v>
      </c>
      <c r="D21" s="10">
        <v>1</v>
      </c>
      <c r="E21" s="10"/>
      <c r="F21" s="10"/>
      <c r="G21" s="10"/>
      <c r="H21" s="10">
        <v>1</v>
      </c>
      <c r="I21" s="10"/>
      <c r="J21" s="10">
        <f t="shared" si="1"/>
        <v>0</v>
      </c>
      <c r="K21" s="19"/>
    </row>
    <row r="22" spans="1:11" x14ac:dyDescent="0.25">
      <c r="A22" s="17"/>
      <c r="B22" s="11"/>
      <c r="C22" s="3"/>
      <c r="D22" s="12"/>
      <c r="E22" s="10"/>
      <c r="F22" s="10"/>
      <c r="G22" s="10"/>
      <c r="H22" s="10"/>
      <c r="I22" s="10"/>
      <c r="J22" s="10"/>
      <c r="K22" s="19"/>
    </row>
    <row r="23" spans="1:11" s="2" customFormat="1" ht="75" x14ac:dyDescent="0.25">
      <c r="A23" s="17" t="s">
        <v>28</v>
      </c>
      <c r="B23" s="9" t="s">
        <v>30</v>
      </c>
      <c r="C23" s="5"/>
      <c r="D23" s="5"/>
      <c r="E23" s="5"/>
      <c r="F23" s="5"/>
      <c r="G23" s="5"/>
      <c r="H23" s="5"/>
      <c r="I23" s="5"/>
      <c r="J23" s="5"/>
      <c r="K23" s="19"/>
    </row>
    <row r="24" spans="1:11" s="2" customFormat="1" x14ac:dyDescent="0.25">
      <c r="A24" s="17"/>
      <c r="B24" s="9" t="s">
        <v>43</v>
      </c>
      <c r="C24" s="3" t="s">
        <v>45</v>
      </c>
      <c r="D24" s="10">
        <v>1</v>
      </c>
      <c r="E24" s="10">
        <v>25</v>
      </c>
      <c r="F24" s="10">
        <v>15</v>
      </c>
      <c r="G24" s="10">
        <v>7.4999999999999997E-2</v>
      </c>
      <c r="H24" s="10">
        <f>D24*E24*F24*G24</f>
        <v>28.125</v>
      </c>
      <c r="I24" s="10"/>
      <c r="J24" s="10">
        <f>H24*I24</f>
        <v>0</v>
      </c>
      <c r="K24" s="19"/>
    </row>
    <row r="25" spans="1:11" s="2" customFormat="1" x14ac:dyDescent="0.25">
      <c r="A25" s="17"/>
      <c r="B25" s="9" t="s">
        <v>44</v>
      </c>
      <c r="C25" s="3" t="s">
        <v>45</v>
      </c>
      <c r="D25" s="10">
        <v>1</v>
      </c>
      <c r="E25" s="10">
        <f>25</f>
        <v>25</v>
      </c>
      <c r="F25" s="10">
        <v>15</v>
      </c>
      <c r="G25" s="10">
        <v>0.05</v>
      </c>
      <c r="H25" s="10">
        <f>D25*E25*F25*G25</f>
        <v>18.75</v>
      </c>
      <c r="I25" s="10"/>
      <c r="J25" s="10">
        <f>H25*I25</f>
        <v>0</v>
      </c>
      <c r="K25" s="19"/>
    </row>
    <row r="26" spans="1:11" s="2" customFormat="1" x14ac:dyDescent="0.25">
      <c r="A26" s="17"/>
      <c r="B26" s="9" t="s">
        <v>46</v>
      </c>
      <c r="C26" s="3" t="s">
        <v>26</v>
      </c>
      <c r="D26" s="10">
        <v>1</v>
      </c>
      <c r="E26" s="10">
        <v>25</v>
      </c>
      <c r="F26" s="10">
        <v>15</v>
      </c>
      <c r="G26" s="10"/>
      <c r="H26" s="10">
        <f>D26*E26*F26</f>
        <v>375</v>
      </c>
      <c r="I26" s="10"/>
      <c r="J26" s="10">
        <f>H26*I26</f>
        <v>0</v>
      </c>
      <c r="K26" s="19"/>
    </row>
    <row r="27" spans="1:11" x14ac:dyDescent="0.25">
      <c r="A27" s="17"/>
      <c r="B27" s="11"/>
      <c r="C27" s="3"/>
      <c r="D27" s="5"/>
      <c r="E27" s="3"/>
      <c r="F27" s="3"/>
      <c r="G27" s="3"/>
      <c r="H27" s="3"/>
      <c r="I27" s="10"/>
      <c r="J27" s="10"/>
      <c r="K27" s="20"/>
    </row>
    <row r="28" spans="1:11" s="2" customFormat="1" ht="60" x14ac:dyDescent="0.25">
      <c r="A28" s="17" t="s">
        <v>29</v>
      </c>
      <c r="B28" s="9" t="s">
        <v>31</v>
      </c>
      <c r="C28" s="3" t="s">
        <v>15</v>
      </c>
      <c r="D28" s="10">
        <v>200</v>
      </c>
      <c r="E28" s="10"/>
      <c r="F28" s="10"/>
      <c r="G28" s="10"/>
      <c r="H28" s="10">
        <v>200</v>
      </c>
      <c r="I28" s="10"/>
      <c r="J28" s="10">
        <f>H28*I28</f>
        <v>0</v>
      </c>
      <c r="K28" s="20"/>
    </row>
    <row r="29" spans="1:11" x14ac:dyDescent="0.25">
      <c r="A29" s="17"/>
      <c r="B29" s="11"/>
      <c r="C29" s="3"/>
      <c r="D29" s="12"/>
      <c r="E29" s="10"/>
      <c r="F29" s="10"/>
      <c r="G29" s="10"/>
      <c r="H29" s="10"/>
      <c r="I29" s="10"/>
      <c r="J29" s="10"/>
      <c r="K29" s="20"/>
    </row>
    <row r="30" spans="1:11" ht="45" x14ac:dyDescent="0.25">
      <c r="A30" s="17" t="s">
        <v>32</v>
      </c>
      <c r="B30" s="13" t="s">
        <v>33</v>
      </c>
      <c r="C30" s="3" t="s">
        <v>15</v>
      </c>
      <c r="D30" s="10">
        <v>200</v>
      </c>
      <c r="E30" s="10"/>
      <c r="F30" s="10"/>
      <c r="G30" s="10"/>
      <c r="H30" s="10">
        <v>200</v>
      </c>
      <c r="I30" s="10"/>
      <c r="J30" s="10">
        <f t="shared" ref="J30:J46" si="2">H30*I30</f>
        <v>0</v>
      </c>
      <c r="K30" s="20"/>
    </row>
    <row r="31" spans="1:11" x14ac:dyDescent="0.25">
      <c r="A31" s="17"/>
      <c r="B31" s="11"/>
      <c r="C31" s="3"/>
      <c r="D31" s="12"/>
      <c r="E31" s="10"/>
      <c r="F31" s="10"/>
      <c r="G31" s="10"/>
      <c r="H31" s="10"/>
      <c r="I31" s="10"/>
      <c r="J31" s="10"/>
      <c r="K31" s="20"/>
    </row>
    <row r="32" spans="1:11" s="2" customFormat="1" ht="60" x14ac:dyDescent="0.25">
      <c r="A32" s="17" t="s">
        <v>34</v>
      </c>
      <c r="B32" s="9" t="s">
        <v>38</v>
      </c>
      <c r="C32" s="3"/>
      <c r="D32" s="10"/>
      <c r="E32" s="10"/>
      <c r="F32" s="10"/>
      <c r="G32" s="10"/>
      <c r="H32" s="10"/>
      <c r="I32" s="10"/>
      <c r="J32" s="10"/>
      <c r="K32" s="20"/>
    </row>
    <row r="33" spans="1:11" s="2" customFormat="1" x14ac:dyDescent="0.25">
      <c r="A33" s="28"/>
      <c r="B33" s="9" t="s">
        <v>48</v>
      </c>
      <c r="C33" s="29" t="s">
        <v>49</v>
      </c>
      <c r="D33" s="10">
        <v>1</v>
      </c>
      <c r="E33" s="10">
        <v>8</v>
      </c>
      <c r="F33" s="10">
        <v>4</v>
      </c>
      <c r="G33" s="10">
        <v>1.5</v>
      </c>
      <c r="H33" s="10">
        <v>26</v>
      </c>
      <c r="I33" s="10"/>
      <c r="J33" s="10">
        <f>H33*I33</f>
        <v>0</v>
      </c>
      <c r="K33" s="20" t="s">
        <v>50</v>
      </c>
    </row>
    <row r="34" spans="1:11" s="2" customFormat="1" x14ac:dyDescent="0.25">
      <c r="A34" s="28"/>
      <c r="B34" s="9" t="s">
        <v>51</v>
      </c>
      <c r="C34" s="29" t="s">
        <v>49</v>
      </c>
      <c r="D34" s="10">
        <v>1</v>
      </c>
      <c r="E34" s="10">
        <v>8</v>
      </c>
      <c r="F34" s="10">
        <v>4.7</v>
      </c>
      <c r="G34" s="10">
        <v>7.4999999999999997E-2</v>
      </c>
      <c r="H34" s="10">
        <v>3</v>
      </c>
      <c r="I34" s="10"/>
      <c r="J34" s="10">
        <f t="shared" ref="J34:J43" si="3">H34*I34</f>
        <v>0</v>
      </c>
      <c r="K34" s="20"/>
    </row>
    <row r="35" spans="1:11" s="2" customFormat="1" x14ac:dyDescent="0.25">
      <c r="A35" s="28"/>
      <c r="B35" s="9" t="s">
        <v>52</v>
      </c>
      <c r="C35" s="29" t="s">
        <v>53</v>
      </c>
      <c r="D35" s="10">
        <v>320</v>
      </c>
      <c r="E35" s="10"/>
      <c r="F35" s="10"/>
      <c r="G35" s="10"/>
      <c r="H35" s="10">
        <v>320</v>
      </c>
      <c r="I35" s="10"/>
      <c r="J35" s="10">
        <f t="shared" si="3"/>
        <v>0</v>
      </c>
      <c r="K35" s="20"/>
    </row>
    <row r="36" spans="1:11" s="2" customFormat="1" x14ac:dyDescent="0.25">
      <c r="A36" s="28"/>
      <c r="B36" s="9" t="s">
        <v>54</v>
      </c>
      <c r="C36" s="29" t="s">
        <v>49</v>
      </c>
      <c r="D36" s="10">
        <v>4</v>
      </c>
      <c r="E36" s="10"/>
      <c r="F36" s="10"/>
      <c r="G36" s="10"/>
      <c r="H36" s="10">
        <v>4</v>
      </c>
      <c r="I36" s="10"/>
      <c r="J36" s="10">
        <f t="shared" si="3"/>
        <v>0</v>
      </c>
      <c r="K36" s="20"/>
    </row>
    <row r="37" spans="1:11" s="2" customFormat="1" x14ac:dyDescent="0.25">
      <c r="A37" s="28"/>
      <c r="B37" s="9" t="s">
        <v>55</v>
      </c>
      <c r="C37" s="29" t="s">
        <v>56</v>
      </c>
      <c r="D37" s="10">
        <v>40</v>
      </c>
      <c r="E37" s="10"/>
      <c r="F37" s="10"/>
      <c r="G37" s="10"/>
      <c r="H37" s="10">
        <v>40</v>
      </c>
      <c r="I37" s="10"/>
      <c r="J37" s="10">
        <f t="shared" si="3"/>
        <v>0</v>
      </c>
      <c r="K37" s="20"/>
    </row>
    <row r="38" spans="1:11" s="2" customFormat="1" ht="45" x14ac:dyDescent="0.25">
      <c r="A38" s="28"/>
      <c r="B38" s="9" t="s">
        <v>57</v>
      </c>
      <c r="C38" s="29" t="s">
        <v>56</v>
      </c>
      <c r="D38" s="10">
        <v>40</v>
      </c>
      <c r="E38" s="10"/>
      <c r="F38" s="10"/>
      <c r="G38" s="10"/>
      <c r="H38" s="10">
        <v>40</v>
      </c>
      <c r="I38" s="10"/>
      <c r="J38" s="10">
        <f t="shared" si="3"/>
        <v>0</v>
      </c>
      <c r="K38" s="20"/>
    </row>
    <row r="39" spans="1:11" s="2" customFormat="1" x14ac:dyDescent="0.25">
      <c r="A39" s="28"/>
      <c r="B39" s="9" t="s">
        <v>58</v>
      </c>
      <c r="C39" s="29" t="s">
        <v>53</v>
      </c>
      <c r="D39" s="10">
        <v>6</v>
      </c>
      <c r="E39" s="10">
        <v>8.2850000000000001</v>
      </c>
      <c r="F39" s="10"/>
      <c r="G39" s="10"/>
      <c r="H39" s="10">
        <f>D39*E39*13.1</f>
        <v>651.20100000000002</v>
      </c>
      <c r="I39" s="10"/>
      <c r="J39" s="10">
        <f t="shared" si="3"/>
        <v>0</v>
      </c>
      <c r="K39" s="41" t="s">
        <v>64</v>
      </c>
    </row>
    <row r="40" spans="1:11" s="2" customFormat="1" x14ac:dyDescent="0.25">
      <c r="A40" s="28"/>
      <c r="B40" s="9" t="s">
        <v>60</v>
      </c>
      <c r="C40" s="29" t="s">
        <v>53</v>
      </c>
      <c r="D40" s="10">
        <v>67</v>
      </c>
      <c r="E40" s="10">
        <v>1.2</v>
      </c>
      <c r="F40" s="10"/>
      <c r="G40" s="10"/>
      <c r="H40" s="10">
        <f>D40*E40*3.53</f>
        <v>283.81199999999995</v>
      </c>
      <c r="I40" s="10"/>
      <c r="J40" s="10">
        <f t="shared" si="3"/>
        <v>0</v>
      </c>
      <c r="K40" s="42"/>
    </row>
    <row r="41" spans="1:11" s="2" customFormat="1" x14ac:dyDescent="0.25">
      <c r="A41" s="28"/>
      <c r="B41" s="9" t="s">
        <v>59</v>
      </c>
      <c r="C41" s="29" t="s">
        <v>53</v>
      </c>
      <c r="D41" s="10">
        <f>8.29*6</f>
        <v>49.739999999999995</v>
      </c>
      <c r="E41" s="10"/>
      <c r="F41" s="10"/>
      <c r="G41" s="10"/>
      <c r="H41" s="10">
        <f>D41*3.36</f>
        <v>167.12639999999999</v>
      </c>
      <c r="I41" s="10"/>
      <c r="J41" s="10">
        <f t="shared" si="3"/>
        <v>0</v>
      </c>
      <c r="K41" s="42"/>
    </row>
    <row r="42" spans="1:11" s="2" customFormat="1" x14ac:dyDescent="0.25">
      <c r="A42" s="28"/>
      <c r="B42" s="9" t="s">
        <v>61</v>
      </c>
      <c r="C42" s="29" t="s">
        <v>53</v>
      </c>
      <c r="D42" s="10">
        <v>8</v>
      </c>
      <c r="E42" s="10">
        <v>1.2</v>
      </c>
      <c r="F42" s="10"/>
      <c r="G42" s="10"/>
      <c r="H42" s="10">
        <f>D42*E42*10.47</f>
        <v>100.512</v>
      </c>
      <c r="I42" s="10"/>
      <c r="J42" s="10">
        <f t="shared" si="3"/>
        <v>0</v>
      </c>
      <c r="K42" s="42"/>
    </row>
    <row r="43" spans="1:11" s="2" customFormat="1" ht="30" x14ac:dyDescent="0.25">
      <c r="A43" s="28"/>
      <c r="B43" s="9" t="s">
        <v>63</v>
      </c>
      <c r="C43" s="29" t="s">
        <v>62</v>
      </c>
      <c r="D43" s="10">
        <v>1</v>
      </c>
      <c r="E43" s="10"/>
      <c r="F43" s="10"/>
      <c r="G43" s="10"/>
      <c r="H43" s="10">
        <f>5*35.32</f>
        <v>176.6</v>
      </c>
      <c r="I43" s="10"/>
      <c r="J43" s="10">
        <f t="shared" si="3"/>
        <v>0</v>
      </c>
      <c r="K43" s="42"/>
    </row>
    <row r="44" spans="1:11" s="2" customFormat="1" x14ac:dyDescent="0.25">
      <c r="A44" s="28"/>
      <c r="B44" s="9"/>
      <c r="C44" s="29"/>
      <c r="D44" s="10"/>
      <c r="E44" s="10"/>
      <c r="F44" s="10"/>
      <c r="G44" s="10"/>
      <c r="H44" s="10"/>
      <c r="I44" s="10"/>
      <c r="J44" s="10"/>
      <c r="K44" s="43"/>
    </row>
    <row r="45" spans="1:11" s="2" customFormat="1" x14ac:dyDescent="0.25">
      <c r="A45" s="28"/>
      <c r="B45" s="9"/>
      <c r="C45" s="29"/>
      <c r="D45" s="10"/>
      <c r="E45" s="10"/>
      <c r="F45" s="10"/>
      <c r="G45" s="10"/>
      <c r="H45" s="10"/>
      <c r="I45" s="10"/>
      <c r="J45" s="10"/>
      <c r="K45" s="20"/>
    </row>
    <row r="46" spans="1:11" ht="30" x14ac:dyDescent="0.25">
      <c r="A46" s="17" t="s">
        <v>35</v>
      </c>
      <c r="B46" s="13" t="s">
        <v>36</v>
      </c>
      <c r="C46" s="3" t="s">
        <v>15</v>
      </c>
      <c r="D46" s="10">
        <v>1</v>
      </c>
      <c r="E46" s="10"/>
      <c r="F46" s="10"/>
      <c r="G46" s="10"/>
      <c r="H46" s="10">
        <v>1</v>
      </c>
      <c r="I46" s="10"/>
      <c r="J46" s="10">
        <f t="shared" si="2"/>
        <v>0</v>
      </c>
      <c r="K46" s="8" t="s">
        <v>65</v>
      </c>
    </row>
    <row r="47" spans="1:11" x14ac:dyDescent="0.25">
      <c r="A47" s="17"/>
      <c r="B47" s="11" t="s">
        <v>37</v>
      </c>
      <c r="C47" s="3"/>
      <c r="D47" s="5"/>
      <c r="E47" s="3"/>
      <c r="F47" s="3"/>
      <c r="G47" s="3"/>
      <c r="H47" s="3"/>
      <c r="I47" s="3"/>
      <c r="J47" s="3"/>
      <c r="K47" s="20"/>
    </row>
    <row r="48" spans="1:11" x14ac:dyDescent="0.25">
      <c r="A48" s="37" t="s">
        <v>39</v>
      </c>
      <c r="B48" s="38"/>
      <c r="C48" s="38"/>
      <c r="D48" s="38"/>
      <c r="E48" s="38"/>
      <c r="F48" s="38"/>
      <c r="G48" s="38"/>
      <c r="H48" s="15"/>
      <c r="I48" s="15"/>
      <c r="J48" s="16">
        <f>SUM(J8:J47)</f>
        <v>0</v>
      </c>
      <c r="K48" s="20"/>
    </row>
    <row r="49" spans="1:11" x14ac:dyDescent="0.25">
      <c r="A49" s="39" t="s">
        <v>40</v>
      </c>
      <c r="B49" s="40"/>
      <c r="C49" s="40"/>
      <c r="D49" s="40"/>
      <c r="E49" s="40"/>
      <c r="F49" s="40"/>
      <c r="G49" s="40"/>
      <c r="H49" s="3"/>
      <c r="I49" s="3"/>
      <c r="J49" s="10">
        <f>J48*0.18</f>
        <v>0</v>
      </c>
      <c r="K49" s="20"/>
    </row>
    <row r="50" spans="1:11" ht="15.75" thickBot="1" x14ac:dyDescent="0.3">
      <c r="A50" s="30" t="s">
        <v>41</v>
      </c>
      <c r="B50" s="31"/>
      <c r="C50" s="31"/>
      <c r="D50" s="31"/>
      <c r="E50" s="31"/>
      <c r="F50" s="31"/>
      <c r="G50" s="31"/>
      <c r="H50" s="21"/>
      <c r="I50" s="21"/>
      <c r="J50" s="22">
        <f>J48+J49</f>
        <v>0</v>
      </c>
      <c r="K50" s="23"/>
    </row>
    <row r="52" spans="1:11" x14ac:dyDescent="0.25">
      <c r="B52" t="s">
        <v>66</v>
      </c>
      <c r="D52" s="2" t="s">
        <v>67</v>
      </c>
    </row>
    <row r="53" spans="1:11" x14ac:dyDescent="0.25">
      <c r="B53" t="s">
        <v>68</v>
      </c>
    </row>
    <row r="54" spans="1:11" x14ac:dyDescent="0.25">
      <c r="B54" t="s">
        <v>69</v>
      </c>
    </row>
    <row r="57" spans="1:11" x14ac:dyDescent="0.25">
      <c r="B57" t="s">
        <v>70</v>
      </c>
    </row>
    <row r="59" spans="1:11" x14ac:dyDescent="0.25">
      <c r="B59" t="s">
        <v>71</v>
      </c>
    </row>
  </sheetData>
  <mergeCells count="8">
    <mergeCell ref="A50:G50"/>
    <mergeCell ref="A1:K1"/>
    <mergeCell ref="A7:B7"/>
    <mergeCell ref="D6:G6"/>
    <mergeCell ref="B17:B20"/>
    <mergeCell ref="A48:G48"/>
    <mergeCell ref="A49:G49"/>
    <mergeCell ref="K39:K44"/>
  </mergeCells>
  <pageMargins left="0.7" right="0.7" top="0.75" bottom="0.75" header="0.3" footer="0.3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2021-03-04T18:20:11Z</dcterms:modified>
</cp:coreProperties>
</file>